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50" tabRatio="899"/>
  </bookViews>
  <sheets>
    <sheet name="总表" sheetId="34" r:id="rId1"/>
  </sheets>
  <externalReferences>
    <externalReference r:id="rId2"/>
  </externalReferences>
  <definedNames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<sst xmlns="http://schemas.openxmlformats.org/spreadsheetml/2006/main" count="26" uniqueCount="19">
  <si>
    <t>2020年“三个一批”项目审核及补差资金发放情况汇总表</t>
  </si>
  <si>
    <t>序号</t>
  </si>
  <si>
    <t>被审计企业名称</t>
  </si>
  <si>
    <t>建设内容</t>
  </si>
  <si>
    <t>核实年限范围</t>
  </si>
  <si>
    <t>申报金额
（元）</t>
  </si>
  <si>
    <t>审定金额
（元）</t>
  </si>
  <si>
    <t>奖补比例
（15%）</t>
  </si>
  <si>
    <t>已发放
（元）</t>
  </si>
  <si>
    <t>补差
（万元）</t>
  </si>
  <si>
    <t>湖北中健医疗用品有限公司</t>
  </si>
  <si>
    <t>设备</t>
  </si>
  <si>
    <t>“三个一批”项目</t>
  </si>
  <si>
    <t>崇阳利丰塑业有限公司</t>
  </si>
  <si>
    <t>厂房、设备</t>
  </si>
  <si>
    <t>湖北美尔卫生用品股份有限公司</t>
  </si>
  <si>
    <t>湖北京美医疗用品有限公司</t>
  </si>
  <si>
    <t>湖北天南星实业有限责任公司</t>
  </si>
  <si>
    <t>合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</si>
</sst>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"/>
    <numFmt numFmtId="177" formatCode="#,##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>
      <alignment vertical="center"/>
    </xf>
    <xf numFmtId="176" fontId="1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65306;2020&#24180;&#8220;&#19977;&#20010;&#19968;&#25209;&#8221;&#39033;&#30446;&#23457;&#26680;&#21450;&#34917;&#24046;&#36164;&#37329;&#21457;&#25918;&#24773;&#20917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1健三个一批"/>
      <sheetName val="2利丰20"/>
      <sheetName val="3美尔"/>
      <sheetName val="4京美"/>
      <sheetName val="5天南星"/>
    </sheetNames>
    <sheetDataSet>
      <sheetData sheetId="0"/>
      <sheetData sheetId="1">
        <row r="21">
          <cell r="J21">
            <v>6312000</v>
          </cell>
        </row>
      </sheetData>
      <sheetData sheetId="2">
        <row r="21">
          <cell r="K21">
            <v>965658</v>
          </cell>
        </row>
      </sheetData>
      <sheetData sheetId="3">
        <row r="54">
          <cell r="L54">
            <v>6278816</v>
          </cell>
        </row>
      </sheetData>
      <sheetData sheetId="4">
        <row r="38">
          <cell r="L38">
            <v>4229688.5</v>
          </cell>
        </row>
      </sheetData>
      <sheetData sheetId="5">
        <row r="9">
          <cell r="L9">
            <v>3623107.76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I8"/>
  <sheetViews>
    <sheetView tabSelected="1" workbookViewId="0">
      <selection activeCell="G5" sqref="G5"/>
    </sheetView>
  </sheetViews>
  <sheetFormatPr defaultColWidth="9" defaultRowHeight="33" customHeight="1" outlineLevelRow="7"/>
  <cols>
    <col min="1" max="1" width="5.74166666666667" style="1" customWidth="1"/>
    <col min="2" max="2" width="31.9" style="1" customWidth="1"/>
    <col min="3" max="3" width="13.6083333333333" style="1" customWidth="1"/>
    <col min="4" max="4" width="19.5333333333333" style="3" customWidth="1"/>
    <col min="5" max="5" width="16.7833333333333" style="4" customWidth="1"/>
    <col min="6" max="6" width="16.8" style="5" customWidth="1"/>
    <col min="7" max="7" width="14.7916666666667" style="1" customWidth="1"/>
    <col min="8" max="8" width="14.6083333333333" style="1" customWidth="1"/>
    <col min="9" max="9" width="9.85833333333333" style="1" customWidth="1"/>
    <col min="10" max="16384" width="9" style="1"/>
  </cols>
  <sheetData>
    <row r="1" s="1" customFormat="1" ht="66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54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="1" customFormat="1" ht="34" customHeight="1" spans="1:9">
      <c r="A3" s="9">
        <v>1</v>
      </c>
      <c r="B3" s="10" t="s">
        <v>10</v>
      </c>
      <c r="C3" s="11" t="s">
        <v>11</v>
      </c>
      <c r="D3" s="11" t="s">
        <v>12</v>
      </c>
      <c r="E3" s="12">
        <v>6312000</v>
      </c>
      <c r="F3" s="13">
        <f>'[1]1健三个一批'!J21</f>
        <v>6312000</v>
      </c>
      <c r="G3" s="14">
        <f t="shared" ref="G3:G7" si="0">SUM(F3*0.15)</f>
        <v>946800</v>
      </c>
      <c r="H3" s="15">
        <v>533000</v>
      </c>
      <c r="I3" s="9">
        <v>41.3</v>
      </c>
    </row>
    <row r="4" s="1" customFormat="1" ht="34" customHeight="1" spans="1:9">
      <c r="A4" s="9">
        <v>2</v>
      </c>
      <c r="B4" s="10" t="s">
        <v>13</v>
      </c>
      <c r="C4" s="11" t="s">
        <v>14</v>
      </c>
      <c r="D4" s="11" t="s">
        <v>12</v>
      </c>
      <c r="E4" s="12">
        <v>1335210</v>
      </c>
      <c r="F4" s="16">
        <f>'[1]2利丰20'!K21</f>
        <v>965658</v>
      </c>
      <c r="G4" s="14">
        <f t="shared" si="0"/>
        <v>144848.7</v>
      </c>
      <c r="H4" s="15">
        <v>115000</v>
      </c>
      <c r="I4" s="9">
        <v>2.9</v>
      </c>
    </row>
    <row r="5" s="1" customFormat="1" ht="34" customHeight="1" spans="1:9">
      <c r="A5" s="9">
        <v>3</v>
      </c>
      <c r="B5" s="10" t="s">
        <v>15</v>
      </c>
      <c r="C5" s="11" t="s">
        <v>14</v>
      </c>
      <c r="D5" s="11" t="s">
        <v>12</v>
      </c>
      <c r="E5" s="12">
        <v>8891000</v>
      </c>
      <c r="F5" s="13">
        <f>'[1]3美尔'!L54</f>
        <v>6278816</v>
      </c>
      <c r="G5" s="14">
        <f t="shared" si="0"/>
        <v>941822.4</v>
      </c>
      <c r="H5" s="15">
        <v>402000</v>
      </c>
      <c r="I5" s="9">
        <v>53.9</v>
      </c>
    </row>
    <row r="6" s="1" customFormat="1" ht="34" customHeight="1" spans="1:9">
      <c r="A6" s="9">
        <v>4</v>
      </c>
      <c r="B6" s="10" t="s">
        <v>16</v>
      </c>
      <c r="C6" s="11" t="s">
        <v>14</v>
      </c>
      <c r="D6" s="11" t="s">
        <v>12</v>
      </c>
      <c r="E6" s="12">
        <v>5070000</v>
      </c>
      <c r="F6" s="13">
        <f>'[1]4京美'!L38</f>
        <v>4229688.5</v>
      </c>
      <c r="G6" s="14">
        <f t="shared" si="0"/>
        <v>634453.275</v>
      </c>
      <c r="H6" s="15">
        <v>431000</v>
      </c>
      <c r="I6" s="9">
        <v>20.3</v>
      </c>
    </row>
    <row r="7" s="1" customFormat="1" ht="34" customHeight="1" spans="1:9">
      <c r="A7" s="9">
        <v>5</v>
      </c>
      <c r="B7" s="17" t="s">
        <v>17</v>
      </c>
      <c r="C7" s="11" t="s">
        <v>11</v>
      </c>
      <c r="D7" s="18" t="s">
        <v>12</v>
      </c>
      <c r="E7" s="19">
        <v>3967101.76</v>
      </c>
      <c r="F7" s="13">
        <f>'[1]5天南星'!L9</f>
        <v>3623107.76</v>
      </c>
      <c r="G7" s="14">
        <f t="shared" si="0"/>
        <v>543466.164</v>
      </c>
      <c r="H7" s="15">
        <v>309000</v>
      </c>
      <c r="I7" s="9">
        <v>23.4</v>
      </c>
    </row>
    <row r="8" s="1" customFormat="1" ht="54" customHeight="1" spans="1:9">
      <c r="A8" s="20" t="s">
        <v>18</v>
      </c>
      <c r="B8" s="21"/>
      <c r="C8" s="21"/>
      <c r="D8" s="22"/>
      <c r="E8" s="23">
        <f t="shared" ref="E8:I8" si="1">SUM(E3:E7)</f>
        <v>25575311.76</v>
      </c>
      <c r="F8" s="24">
        <f t="shared" si="1"/>
        <v>21409270.26</v>
      </c>
      <c r="G8" s="25">
        <f t="shared" si="1"/>
        <v>3211390.539</v>
      </c>
      <c r="H8" s="25">
        <f t="shared" si="1"/>
        <v>1790000</v>
      </c>
      <c r="I8" s="25">
        <f t="shared" si="1"/>
        <v>141.8</v>
      </c>
    </row>
  </sheetData>
  <mergeCells count="2">
    <mergeCell ref="A1:I1"/>
    <mergeCell ref="A8:B8"/>
  </mergeCells>
  <pageMargins left="0.708333333333333" right="0.314583333333333" top="1.10208333333333" bottom="0.511805555555556" header="0.511805555555556" footer="0.511805555555556"/>
  <pageSetup paperSize="9" scale="96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芳</cp:lastModifiedBy>
  <dcterms:created xsi:type="dcterms:W3CDTF">2020-12-04T12:22:00Z</dcterms:created>
  <dcterms:modified xsi:type="dcterms:W3CDTF">2020-12-16T04:45:10Z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